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<sst xmlns="http://schemas.openxmlformats.org/spreadsheetml/2006/main" count="158" uniqueCount="88">
  <si>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</si>
  <si>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</si>
  <si>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</si>
  <si>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</si>
  <si>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</si>
  <si>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</si>
  <si>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</si>
  <si>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</si>
  <si>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</si>
  <si>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</si>
  <si>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</si>
  <si>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</si>
  <si>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</si>
  <si>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</si>
  <si>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</si>
  <si>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</si>
  <si>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</si>
  <si>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</si>
  <si>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</si>
  <si>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</si>
  <si>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</si>
  <si>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</si>
  <si>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</si>
  <si>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</si>
  <si>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</si>
  <si>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</si>
  <si>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</si>
  <si>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</si>
  <si>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</si>
  <si>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</si>
  <si>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</si>
  <si>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</si>
  <si>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</si>
  <si>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</si>
  <si>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</si>
  <si>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</si>
  <si>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</si>
  <si>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</si>
  <si>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</si>
  <si>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</si>
  <si>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</si>
  <si>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</si>
  <si>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</si>
  <si>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</si>
  <si>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</si>
  <si>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</si>
  <si>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</si>
  <si>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</si>
  <si>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</si>
  <si>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</si>
  <si>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</si>
  <si>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</si>
  <si>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</si>
  <si>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</si>
  <si>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</si>
  <si>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</si>
  <si>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</si>
  <si>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</si>
  <si>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</si>
  <si>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</si>
  <si>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</si>
  <si>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</si>
  <si>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</si>
  <si>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</si>
  <si>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</si>
  <si>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</si>
  <si>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</si>
  <si>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</si>
  <si>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</si>
  <si>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</si>
  <si>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</si>
  <si>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</si>
  <si>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</si>
  <si>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</si>
  <si>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</si>
  <si>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</si>
  <si>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</si>
  <si>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</si>
  <si>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</si>
  <si>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</si>
  <si>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</si>
  <si>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</si>
  <si>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</si>
  <si>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t>станом на 05.03.2019</t>
  </si>
  <si>
    <r>
      <t xml:space="preserve">станом на 05.03.2019р.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</si>
  <si>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05.03.2019р.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</si>
  <si>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05.03.2019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</si>
  <si>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05.03.2019р.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</si>
</sst>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7.6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1606"/>
        <c:crosses val="autoZero"/>
        <c:auto val="0"/>
        <c:lblOffset val="100"/>
        <c:tickLblSkip val="1"/>
        <c:noMultiLvlLbl val="0"/>
      </c:catAx>
      <c:valAx>
        <c:axId val="515216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0073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00528"/>
        <c:crosses val="autoZero"/>
        <c:auto val="0"/>
        <c:lblOffset val="100"/>
        <c:tickLblSkip val="1"/>
        <c:noMultiLvlLbl val="0"/>
      </c:catAx>
      <c:valAx>
        <c:axId val="1250052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412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9818"/>
        <c:crosses val="autoZero"/>
        <c:auto val="0"/>
        <c:lblOffset val="100"/>
        <c:tickLblSkip val="1"/>
        <c:noMultiLvlLbl val="0"/>
      </c:catAx>
      <c:valAx>
        <c:axId val="590981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958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05.03.2019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3188363"/>
        <c:axId val="8933220"/>
      </c:bar3D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88363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3290117"/>
        <c:axId val="52502190"/>
      </c:bar3D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90117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9 305,4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- 142 410,2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- 141 950,1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  <sheetName val="180000"/>
    </sheetNames>
    <sheetDataSet>
      <sheetData sheetId="23">
        <row r="6">
          <cell r="G6">
            <v>20631521.36</v>
          </cell>
          <cell r="K6">
            <v>37658259.65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9306.368960000002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28314.82936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4300</v>
      </c>
      <c r="P4" s="3">
        <f aca="true" t="shared" si="1" ref="P4:P23">N4/O4</f>
        <v>0.9855581395348836</v>
      </c>
      <c r="Q4" s="2">
        <f>AVERAGE(N4:N23)</f>
        <v>3675.6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4237.9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/>
      <c r="C6" s="79"/>
      <c r="D6" s="106"/>
      <c r="E6" s="106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5100</v>
      </c>
      <c r="P6" s="3">
        <f t="shared" si="1"/>
        <v>0</v>
      </c>
      <c r="Q6" s="2">
        <v>4237.9</v>
      </c>
      <c r="R6" s="71"/>
      <c r="S6" s="72"/>
      <c r="T6" s="73"/>
      <c r="U6" s="127"/>
      <c r="V6" s="128"/>
      <c r="W6" s="68">
        <f t="shared" si="3"/>
        <v>0</v>
      </c>
    </row>
    <row r="7" spans="1:23" ht="12.75">
      <c r="A7" s="10">
        <v>43530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9000</v>
      </c>
      <c r="P7" s="3">
        <f t="shared" si="1"/>
        <v>0</v>
      </c>
      <c r="Q7" s="2">
        <v>4237.9</v>
      </c>
      <c r="R7" s="71"/>
      <c r="S7" s="72"/>
      <c r="T7" s="73"/>
      <c r="U7" s="127"/>
      <c r="V7" s="128"/>
      <c r="W7" s="68">
        <f t="shared" si="3"/>
        <v>0</v>
      </c>
    </row>
    <row r="8" spans="1:23" ht="12.75">
      <c r="A8" s="10">
        <v>43531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17200</v>
      </c>
      <c r="P8" s="3">
        <f t="shared" si="1"/>
        <v>0</v>
      </c>
      <c r="Q8" s="2">
        <v>4237.9</v>
      </c>
      <c r="R8" s="71"/>
      <c r="S8" s="72"/>
      <c r="T8" s="70"/>
      <c r="U8" s="125"/>
      <c r="V8" s="126"/>
      <c r="W8" s="68">
        <f t="shared" si="3"/>
        <v>0</v>
      </c>
    </row>
    <row r="9" spans="1:23" ht="12.75">
      <c r="A9" s="10">
        <v>43535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4800</v>
      </c>
      <c r="P9" s="3">
        <f t="shared" si="1"/>
        <v>0</v>
      </c>
      <c r="Q9" s="2">
        <v>4237.9</v>
      </c>
      <c r="R9" s="71"/>
      <c r="S9" s="72"/>
      <c r="T9" s="70"/>
      <c r="U9" s="125"/>
      <c r="V9" s="126"/>
      <c r="W9" s="68">
        <f t="shared" si="3"/>
        <v>0</v>
      </c>
    </row>
    <row r="10" spans="1:23" ht="12.75">
      <c r="A10" s="10">
        <v>43536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4237.9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43537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4237.9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43538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4800</v>
      </c>
      <c r="P12" s="3">
        <f t="shared" si="1"/>
        <v>0</v>
      </c>
      <c r="Q12" s="2">
        <v>4237.9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43539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10500</v>
      </c>
      <c r="P13" s="3">
        <f t="shared" si="1"/>
        <v>0</v>
      </c>
      <c r="Q13" s="2">
        <v>4237.9</v>
      </c>
      <c r="R13" s="69"/>
      <c r="S13" s="65"/>
      <c r="T13" s="70"/>
      <c r="U13" s="125"/>
      <c r="V13" s="126"/>
      <c r="W13" s="68">
        <v>0</v>
      </c>
    </row>
    <row r="14" spans="1:23" ht="12.75">
      <c r="A14" s="10">
        <v>43542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6600</v>
      </c>
      <c r="P14" s="3">
        <f t="shared" si="1"/>
        <v>0</v>
      </c>
      <c r="Q14" s="2">
        <v>4237.9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43543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4237.9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43544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5460</v>
      </c>
      <c r="P16" s="3">
        <f t="shared" si="1"/>
        <v>0</v>
      </c>
      <c r="Q16" s="2">
        <v>4237.9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43545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4237.9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43546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4237.9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43549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4237.9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43550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4237.9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43551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4237.9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43552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11800</v>
      </c>
      <c r="P22" s="3">
        <f t="shared" si="1"/>
        <v>0</v>
      </c>
      <c r="Q22" s="2">
        <v>4237.9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43553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18600</v>
      </c>
      <c r="P23" s="3">
        <f t="shared" si="1"/>
        <v>0</v>
      </c>
      <c r="Q23" s="2">
        <v>4237.9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3495.3999999999996</v>
      </c>
      <c r="C24" s="85">
        <f t="shared" si="4"/>
        <v>22.4</v>
      </c>
      <c r="D24" s="107">
        <f t="shared" si="4"/>
        <v>22.4</v>
      </c>
      <c r="E24" s="107">
        <f t="shared" si="4"/>
        <v>0</v>
      </c>
      <c r="F24" s="85">
        <f t="shared" si="4"/>
        <v>85.1</v>
      </c>
      <c r="G24" s="85">
        <f t="shared" si="4"/>
        <v>394.4</v>
      </c>
      <c r="H24" s="85">
        <f t="shared" si="4"/>
        <v>2407.8</v>
      </c>
      <c r="I24" s="85">
        <f t="shared" si="4"/>
        <v>103.9</v>
      </c>
      <c r="J24" s="85">
        <f t="shared" si="4"/>
        <v>18.1</v>
      </c>
      <c r="K24" s="85">
        <f t="shared" si="4"/>
        <v>0</v>
      </c>
      <c r="L24" s="85">
        <f t="shared" si="4"/>
        <v>669.9</v>
      </c>
      <c r="M24" s="84">
        <f t="shared" si="4"/>
        <v>154.19999999999982</v>
      </c>
      <c r="N24" s="84">
        <f t="shared" si="4"/>
        <v>7351.2</v>
      </c>
      <c r="O24" s="84">
        <f t="shared" si="4"/>
        <v>151560</v>
      </c>
      <c r="P24" s="86">
        <f>N24/O24</f>
        <v>0.04850356294536817</v>
      </c>
      <c r="Q24" s="2"/>
      <c r="R24" s="75">
        <f>SUM(R4:R23)</f>
        <v>0</v>
      </c>
      <c r="S24" s="75">
        <f>SUM(S4:S23)</f>
        <v>0</v>
      </c>
      <c r="T24" s="75">
        <f>SUM(T4:T23)</f>
        <v>0</v>
      </c>
      <c r="U24" s="139">
        <f>SUM(U4:U23)</f>
        <v>0</v>
      </c>
      <c r="V24" s="140"/>
      <c r="W24" s="75">
        <f>R24+S24+U24+T24+V24</f>
        <v>0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43529</v>
      </c>
      <c r="S29" s="143">
        <v>20631.52136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43529</v>
      </c>
      <c r="S39" s="131">
        <v>37658.25965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86</v>
      </c>
      <c r="P27" s="149"/>
    </row>
    <row r="28" spans="1:16" ht="30.75" customHeight="1">
      <c r="A28" s="162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березень!S39</f>
        <v>37658.25965</v>
      </c>
      <c r="B29" s="45">
        <v>570</v>
      </c>
      <c r="C29" s="45">
        <v>89.29</v>
      </c>
      <c r="D29" s="45">
        <v>0</v>
      </c>
      <c r="E29" s="45">
        <v>0.03</v>
      </c>
      <c r="F29" s="45">
        <v>2330</v>
      </c>
      <c r="G29" s="45">
        <v>1714.76</v>
      </c>
      <c r="H29" s="45">
        <v>6</v>
      </c>
      <c r="I29" s="45">
        <v>2</v>
      </c>
      <c r="J29" s="45"/>
      <c r="K29" s="45"/>
      <c r="L29" s="59">
        <f>H29+F29+D29+J29+B29</f>
        <v>2906</v>
      </c>
      <c r="M29" s="46">
        <f>C29+E29+G29+I29</f>
        <v>1806.08</v>
      </c>
      <c r="N29" s="47">
        <f>M29-L29</f>
        <v>-1099.92</v>
      </c>
      <c r="O29" s="152">
        <f>березень!S29</f>
        <v>20631.52136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177480.61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28634.91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76073.48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7536.610000000001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10132.98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6230.032999999927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309305.4429999999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570</v>
      </c>
      <c r="C58" s="9">
        <f>C29</f>
        <v>89.29</v>
      </c>
    </row>
    <row r="59" spans="1:3" ht="25.5">
      <c r="A59" s="76" t="s">
        <v>53</v>
      </c>
      <c r="B59" s="9">
        <f>D29</f>
        <v>0</v>
      </c>
      <c r="C59" s="9">
        <f>E29</f>
        <v>0.03</v>
      </c>
    </row>
    <row r="60" spans="1:3" ht="12.75">
      <c r="A60" s="76" t="s">
        <v>54</v>
      </c>
      <c r="B60" s="9">
        <f>F29</f>
        <v>2330</v>
      </c>
      <c r="C60" s="9">
        <f>G29</f>
        <v>1714.76</v>
      </c>
    </row>
    <row r="61" spans="1:3" ht="25.5">
      <c r="A61" s="76" t="s">
        <v>55</v>
      </c>
      <c r="B61" s="9">
        <f>H29</f>
        <v>6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9" sqref="F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87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2019-02-20T10:31:48Z</cp:lastPrinted>
  <dcterms:created xsi:type="dcterms:W3CDTF">2006-11-30T08:16:02Z</dcterms:created>
  <dcterms:modified xsi:type="dcterms:W3CDTF">2019-03-05T14:23:15Z</dcterms:modified>
  <cp:category/>
  <cp:version/>
  <cp:contentType/>
  <cp:contentStatus/>
</cp:coreProperties>
</file>